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720" yWindow="1680" windowWidth="2040" windowHeight="1335" activeTab="1"/>
  </bookViews>
  <sheets>
    <sheet name="Suhrnny list" sheetId="1" r:id="rId1"/>
    <sheet name="Zoznam" sheetId="2" r:id="rId2"/>
  </sheets>
  <definedNames>
    <definedName name="_xlnm.Print_Area" localSheetId="0">'Suhrnny list'!$A$1:$M$41</definedName>
  </definedNames>
  <calcPr calcId="124519"/>
</workbook>
</file>

<file path=xl/calcChain.xml><?xml version="1.0" encoding="utf-8"?>
<calcChain xmlns="http://schemas.openxmlformats.org/spreadsheetml/2006/main">
  <c r="K28" i="1"/>
  <c r="I28"/>
  <c r="H28"/>
  <c r="K27"/>
  <c r="I27"/>
  <c r="H27"/>
  <c r="K26"/>
  <c r="I26"/>
  <c r="H26"/>
  <c r="K25"/>
  <c r="I25"/>
  <c r="H25"/>
  <c r="K24"/>
  <c r="I24"/>
  <c r="H24"/>
  <c r="K23"/>
  <c r="I23"/>
  <c r="H23"/>
  <c r="K22"/>
  <c r="I22"/>
  <c r="H22"/>
  <c r="K21"/>
  <c r="I21"/>
  <c r="H21"/>
  <c r="K20"/>
  <c r="I20"/>
  <c r="H20"/>
  <c r="K19"/>
  <c r="I19"/>
  <c r="H19"/>
  <c r="K18"/>
  <c r="I18"/>
  <c r="K16"/>
  <c r="I16"/>
  <c r="H16"/>
  <c r="K15"/>
  <c r="I15"/>
  <c r="H15"/>
  <c r="K13"/>
  <c r="I13"/>
  <c r="H13"/>
  <c r="BM11" i="2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S11"/>
  <c r="P11"/>
  <c r="O11"/>
  <c r="N11"/>
  <c r="L11"/>
  <c r="I11"/>
  <c r="H11"/>
  <c r="G11"/>
  <c r="F11"/>
  <c r="E11"/>
  <c r="D11"/>
  <c r="C11"/>
  <c r="B11"/>
  <c r="M10"/>
  <c r="Q10" s="1"/>
  <c r="T10" s="1"/>
  <c r="K8"/>
  <c r="J8"/>
  <c r="M9" l="1"/>
  <c r="Q9" s="1"/>
  <c r="T9" s="1"/>
  <c r="M8"/>
  <c r="Q8" s="1"/>
  <c r="T8" s="1"/>
  <c r="M11"/>
  <c r="Q11" s="1"/>
  <c r="T11" s="1"/>
  <c r="J23" i="1"/>
  <c r="L23" s="1"/>
  <c r="J19"/>
  <c r="L19" s="1"/>
  <c r="J28"/>
  <c r="L28" s="1"/>
  <c r="J27"/>
  <c r="L27" s="1"/>
  <c r="J26"/>
  <c r="L26" s="1"/>
  <c r="J24"/>
  <c r="L24" s="1"/>
  <c r="J22"/>
  <c r="L22" s="1"/>
  <c r="J20"/>
  <c r="L20" s="1"/>
  <c r="K17"/>
  <c r="J25"/>
  <c r="L25" s="1"/>
  <c r="J21"/>
  <c r="L21" s="1"/>
  <c r="I17"/>
  <c r="J18"/>
  <c r="L18" s="1"/>
  <c r="K14"/>
  <c r="I14"/>
  <c r="J16"/>
  <c r="L16" s="1"/>
  <c r="H14"/>
  <c r="J15"/>
  <c r="L15" s="1"/>
  <c r="J13"/>
  <c r="L13" s="1"/>
  <c r="K29" l="1"/>
  <c r="I29"/>
  <c r="J17"/>
  <c r="L17" s="1"/>
  <c r="H29"/>
  <c r="J14"/>
  <c r="L14" s="1"/>
  <c r="J29" l="1"/>
  <c r="L29" s="1"/>
  <c r="J30" s="1"/>
  <c r="L30" s="1"/>
  <c r="L32" l="1"/>
</calcChain>
</file>

<file path=xl/sharedStrings.xml><?xml version="1.0" encoding="utf-8"?>
<sst xmlns="http://schemas.openxmlformats.org/spreadsheetml/2006/main" count="202" uniqueCount="127">
  <si>
    <t>Súhrnný list stavby</t>
  </si>
  <si>
    <t>Názov stavby:</t>
  </si>
  <si>
    <t>JKSO:</t>
  </si>
  <si>
    <t>Miesto stavby:</t>
  </si>
  <si>
    <t>Odberateľ:</t>
  </si>
  <si>
    <t/>
  </si>
  <si>
    <t>IČO:</t>
  </si>
  <si>
    <t>Adresa:</t>
  </si>
  <si>
    <t>DRČ:</t>
  </si>
  <si>
    <t>Por.</t>
  </si>
  <si>
    <t>Hl.</t>
  </si>
  <si>
    <t>Náklady na</t>
  </si>
  <si>
    <t xml:space="preserve">                  Náklady investičnej výstavby</t>
  </si>
  <si>
    <t>Náklady z</t>
  </si>
  <si>
    <t>Celkové</t>
  </si>
  <si>
    <t>č.</t>
  </si>
  <si>
    <t>stavebná časť</t>
  </si>
  <si>
    <t>technolog. časť</t>
  </si>
  <si>
    <t>celkom</t>
  </si>
  <si>
    <t>inv. prostried.</t>
  </si>
  <si>
    <t>náklady</t>
  </si>
  <si>
    <t>A</t>
  </si>
  <si>
    <t>Projektové a prieskumné práce</t>
  </si>
  <si>
    <t>B</t>
  </si>
  <si>
    <t>Prevádzkové súbory</t>
  </si>
  <si>
    <t>z toho:</t>
  </si>
  <si>
    <t>dodávky</t>
  </si>
  <si>
    <t>montáž a dopl. náklady</t>
  </si>
  <si>
    <t>C</t>
  </si>
  <si>
    <t>Stavebné objekty</t>
  </si>
  <si>
    <t>základné náklady</t>
  </si>
  <si>
    <t>HZS a dopl. náklady</t>
  </si>
  <si>
    <t>D</t>
  </si>
  <si>
    <t>Stroje, zariadenie, inventár</t>
  </si>
  <si>
    <t>E</t>
  </si>
  <si>
    <t>Umelecké diela</t>
  </si>
  <si>
    <t>F</t>
  </si>
  <si>
    <t>Vedľajšie náklady</t>
  </si>
  <si>
    <t>G</t>
  </si>
  <si>
    <t>Ostatné náklady</t>
  </si>
  <si>
    <t>H</t>
  </si>
  <si>
    <t>Rezerva</t>
  </si>
  <si>
    <t>I</t>
  </si>
  <si>
    <t>Ostatné investície</t>
  </si>
  <si>
    <t>J</t>
  </si>
  <si>
    <t>Nehmotný investičný majetok</t>
  </si>
  <si>
    <t>K</t>
  </si>
  <si>
    <t>Prevádzkové náklady</t>
  </si>
  <si>
    <t>L</t>
  </si>
  <si>
    <t>Kompletačná činnosť</t>
  </si>
  <si>
    <t>Celkové náklady</t>
  </si>
  <si>
    <t>DPH</t>
  </si>
  <si>
    <t>z čiastky</t>
  </si>
  <si>
    <t>Cena celkom s DPH</t>
  </si>
  <si>
    <t>Spracoval:</t>
  </si>
  <si>
    <t>Projektant:</t>
  </si>
  <si>
    <t>Dňa:</t>
  </si>
  <si>
    <t>Pečiatka a podpis</t>
  </si>
  <si>
    <t>Názov stavby, objektu, časti alebo PS</t>
  </si>
  <si>
    <t>HSV</t>
  </si>
  <si>
    <t>PSV</t>
  </si>
  <si>
    <t>M-CE</t>
  </si>
  <si>
    <t>Iné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</si>
  <si>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</si>
  <si>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</si>
  <si>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</si>
  <si>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</si>
  <si>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</si>
  <si>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</si>
  <si>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</si>
  <si>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</si>
  <si>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</si>
  <si>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</si>
  <si>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Prípočet - odpočet</t>
  </si>
  <si>
    <t>Hl. A - Projektové a prieskumné práce</t>
  </si>
  <si>
    <t>Hl. B - Prevádzkové súbory - dodávky</t>
  </si>
  <si>
    <t>Hl. B - Prevádzkové súbory - montáž a dopl. náklady</t>
  </si>
  <si>
    <t>Hl. C - Stavebné objekty - základné náklady</t>
  </si>
  <si>
    <t>Hl. C - Stavebné objekty - HZS a dopl. náklady</t>
  </si>
  <si>
    <t>Hl. D - Stroje, zariadenie, inventár</t>
  </si>
  <si>
    <t>Hl. E - Umelecké diela</t>
  </si>
  <si>
    <t>Hl. F - Vedľajšie náklady</t>
  </si>
  <si>
    <t>Hl. G - Ostatné náklady</t>
  </si>
  <si>
    <t>Hl. H - Rezerva</t>
  </si>
  <si>
    <t>Hl. I - Ostatné investície</t>
  </si>
  <si>
    <t>Hl. J - Nehmotný investičný majetok</t>
  </si>
  <si>
    <t>Hl. K - Prevádzkové náklady</t>
  </si>
  <si>
    <t>Hl. L - Kompletačná činnosť</t>
  </si>
  <si>
    <t>montáž</t>
  </si>
  <si>
    <t>dodávka</t>
  </si>
  <si>
    <t>spolu</t>
  </si>
  <si>
    <t>staveb.časť</t>
  </si>
  <si>
    <t>technol. časť</t>
  </si>
  <si>
    <t>náklady z IP</t>
  </si>
  <si>
    <t>základ</t>
  </si>
  <si>
    <t xml:space="preserve">Stavba :Výstavba amfiteátra Na kamencoch v Klubine                                                  </t>
  </si>
  <si>
    <t xml:space="preserve">........Časť :Dažďová kanalizácia                                                                   </t>
  </si>
  <si>
    <t xml:space="preserve">....Objekt :SO 02 - Altánok                                                                         </t>
  </si>
  <si>
    <t>Spolu:</t>
  </si>
  <si>
    <t>Stavba :Výstavba amfiteátra Na kamencoch v Klubine</t>
  </si>
  <si>
    <t xml:space="preserve"> HLUBINA Stanislav</t>
  </si>
  <si>
    <t>Klubina KN 380/21</t>
  </si>
  <si>
    <t>Obec Klubina</t>
  </si>
  <si>
    <t xml:space="preserve"> </t>
  </si>
  <si>
    <t>Rekapitulácia nákladov stavby v EUR</t>
  </si>
  <si>
    <t>Stanislav Hlubina</t>
  </si>
  <si>
    <t>10.07.2019</t>
  </si>
  <si>
    <t>Archekta, s.r.o., ul. 17. novembra 2868, 022 01 Čadca</t>
  </si>
  <si>
    <t>Rekapitulácia nákladov</t>
  </si>
  <si>
    <t xml:space="preserve">Spracoval: Stanislav Hlubina                       </t>
  </si>
  <si>
    <t xml:space="preserve">Odberateľ: Obec Klubina </t>
  </si>
  <si>
    <t xml:space="preserve">JKSO : </t>
  </si>
  <si>
    <t>V module</t>
  </si>
  <si>
    <t>Hlavička1</t>
  </si>
  <si>
    <t>Mena</t>
  </si>
  <si>
    <t>Hlavička2</t>
  </si>
  <si>
    <t>Obdobie</t>
  </si>
  <si>
    <t xml:space="preserve">Projektant: Archekta, s.r.o., ul. 17. novembra 2868, 022 01 Čadca </t>
  </si>
  <si>
    <t>Dátum: 09.07.2019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</si>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</sst>
</file>

<file path=xl/styles.xml><?xml version="1.0" encoding="utf-8"?>
<styleSheet xmlns="http://schemas.openxmlformats.org/spreadsheetml/2006/main">
  <numFmts count="4">
    <numFmt numFmtId="164" formatCode="#"/>
    <numFmt numFmtId="165" formatCode="#,##0.0"/>
    <numFmt numFmtId="166" formatCode="#,##0.00000"/>
    <numFmt numFmtId="167" formatCode="#,##0.000"/>
  </numFmts>
  <fonts count="19">
    <font>
      <sz val="10"/>
      <name val="Arial"/>
      <charset val="238"/>
    </font>
    <font>
      <b/>
      <sz val="2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4" applyNumberFormat="0" applyFill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6" fillId="0" borderId="0"/>
  </cellStyleXfs>
  <cellXfs count="168">
    <xf numFmtId="0" fontId="0" fillId="0" borderId="0" xfId="0"/>
    <xf numFmtId="0" fontId="1" fillId="0" borderId="2" xfId="0" applyFont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9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164" fontId="2" fillId="0" borderId="35" xfId="0" applyNumberFormat="1" applyFont="1" applyFill="1" applyBorder="1" applyAlignment="1">
      <alignment horizontal="left" vertical="center"/>
    </xf>
    <xf numFmtId="164" fontId="2" fillId="0" borderId="35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164" fontId="2" fillId="0" borderId="28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164" fontId="2" fillId="0" borderId="44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56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2" fillId="0" borderId="57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Continuous" vertical="top" wrapText="1"/>
    </xf>
    <xf numFmtId="0" fontId="2" fillId="11" borderId="57" xfId="0" applyFont="1" applyFill="1" applyBorder="1" applyAlignment="1">
      <alignment horizontal="centerContinuous" vertical="top" wrapText="1"/>
    </xf>
    <xf numFmtId="0" fontId="2" fillId="11" borderId="58" xfId="0" applyFont="1" applyFill="1" applyBorder="1" applyAlignment="1">
      <alignment horizontal="centerContinuous" vertical="top" wrapText="1"/>
    </xf>
    <xf numFmtId="3" fontId="2" fillId="0" borderId="59" xfId="0" applyNumberFormat="1" applyFont="1" applyBorder="1" applyAlignment="1">
      <alignment horizontal="center"/>
    </xf>
    <xf numFmtId="165" fontId="2" fillId="0" borderId="59" xfId="0" applyNumberFormat="1" applyFont="1" applyBorder="1" applyAlignment="1">
      <alignment horizontal="center"/>
    </xf>
    <xf numFmtId="3" fontId="2" fillId="11" borderId="59" xfId="0" applyNumberFormat="1" applyFont="1" applyFill="1" applyBorder="1" applyAlignment="1">
      <alignment horizontal="center"/>
    </xf>
    <xf numFmtId="3" fontId="2" fillId="11" borderId="60" xfId="0" applyNumberFormat="1" applyFont="1" applyFill="1" applyBorder="1" applyAlignment="1">
      <alignment horizontal="center"/>
    </xf>
    <xf numFmtId="0" fontId="2" fillId="0" borderId="61" xfId="0" applyFont="1" applyBorder="1"/>
    <xf numFmtId="0" fontId="2" fillId="0" borderId="62" xfId="0" applyFont="1" applyBorder="1" applyAlignment="1">
      <alignment horizontal="center" vertical="top"/>
    </xf>
    <xf numFmtId="0" fontId="3" fillId="0" borderId="6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54" xfId="0" applyNumberFormat="1" applyFont="1" applyFill="1" applyBorder="1" applyAlignment="1">
      <alignment horizontal="right" vertical="center"/>
    </xf>
    <xf numFmtId="4" fontId="2" fillId="0" borderId="51" xfId="0" applyNumberFormat="1" applyFont="1" applyFill="1" applyBorder="1" applyAlignment="1">
      <alignment horizontal="right" vertical="center"/>
    </xf>
    <xf numFmtId="4" fontId="2" fillId="0" borderId="52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 wrapText="1"/>
    </xf>
    <xf numFmtId="3" fontId="3" fillId="0" borderId="0" xfId="0" applyNumberFormat="1" applyFont="1"/>
    <xf numFmtId="4" fontId="3" fillId="0" borderId="0" xfId="0" applyNumberFormat="1" applyFont="1"/>
    <xf numFmtId="49" fontId="15" fillId="0" borderId="0" xfId="0" applyNumberFormat="1" applyFont="1" applyAlignment="1">
      <alignment horizontal="left" vertical="top" wrapText="1"/>
    </xf>
    <xf numFmtId="0" fontId="3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166" fontId="2" fillId="0" borderId="0" xfId="0" applyNumberFormat="1" applyFont="1" applyProtection="1"/>
    <xf numFmtId="167" fontId="2" fillId="0" borderId="0" xfId="0" applyNumberFormat="1" applyFont="1" applyProtection="1"/>
    <xf numFmtId="0" fontId="17" fillId="0" borderId="0" xfId="43" applyFont="1"/>
    <xf numFmtId="49" fontId="17" fillId="0" borderId="0" xfId="43" applyNumberFormat="1" applyFont="1"/>
    <xf numFmtId="49" fontId="2" fillId="0" borderId="0" xfId="0" applyNumberFormat="1" applyFont="1" applyProtection="1"/>
    <xf numFmtId="0" fontId="18" fillId="0" borderId="0" xfId="43" applyFont="1"/>
    <xf numFmtId="49" fontId="18" fillId="0" borderId="0" xfId="43" applyNumberFormat="1" applyFont="1"/>
  </cellXfs>
  <cellStyles count="44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" xfId="25" builtinId="30" hidden="1"/>
    <cellStyle name="20 % - zvýraznenie2" xfId="28" builtinId="34" hidden="1"/>
    <cellStyle name="20 % - zvýraznenie3" xfId="31" builtinId="38" hidden="1"/>
    <cellStyle name="20 % - zvýraznenie4" xfId="34" builtinId="42" hidden="1"/>
    <cellStyle name="20 % - zvýraznenie5" xfId="37" builtinId="46" hidden="1"/>
    <cellStyle name="20 % - zvýraznenie6" xfId="40" builtinId="50" hidden="1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40 % - zvýraznenie1" xfId="26" builtinId="31" hidden="1"/>
    <cellStyle name="40 % - zvýraznenie2" xfId="29" builtinId="35" hidden="1"/>
    <cellStyle name="40 % - zvýraznenie3" xfId="32" builtinId="39" hidden="1"/>
    <cellStyle name="40 % - zvýraznenie4" xfId="35" builtinId="43" hidden="1"/>
    <cellStyle name="40 % - zvýraznenie5" xfId="38" builtinId="47" hidden="1"/>
    <cellStyle name="40 % - zvýraznenie6" xfId="41" builtinId="51" hidden="1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60 % - zvýraznenie1" xfId="27" builtinId="32" hidden="1"/>
    <cellStyle name="60 % - zvýraznenie2" xfId="30" builtinId="36" hidden="1"/>
    <cellStyle name="60 % - zvýraznenie3" xfId="33" builtinId="40" hidden="1"/>
    <cellStyle name="60 % - zvýraznenie4" xfId="36" builtinId="44" hidden="1"/>
    <cellStyle name="60 % - zvýraznenie5" xfId="39" builtinId="48" hidden="1"/>
    <cellStyle name="60 % - zvýraznenie6" xfId="42" builtinId="52" hidden="1"/>
    <cellStyle name="Celkem" xfId="19"/>
    <cellStyle name="Název" xfId="20"/>
    <cellStyle name="normálne" xfId="0" builtinId="0"/>
    <cellStyle name="normálne_KLs" xfId="43"/>
    <cellStyle name="Spolu" xfId="24" builtinId="25" hidden="1"/>
    <cellStyle name="Text upozornění" xfId="21"/>
    <cellStyle name="Text upozornenia" xfId="23" builtinId="11" hidden="1"/>
    <cellStyle name="Titul" xfId="2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OutlineSymbols="0" topLeftCell="A16" workbookViewId="0">
      <selection activeCell="H19" sqref="H19"/>
    </sheetView>
  </sheetViews>
  <sheetFormatPr defaultColWidth="9.140625" defaultRowHeight="12.75" customHeight="1"/>
  <cols>
    <col min="1" max="1" width="3.42578125" customWidth="1"/>
    <col min="2" max="2" width="3" customWidth="1"/>
    <col min="3" max="4" width="2" customWidth="1"/>
    <col min="5" max="5" width="5.28515625" customWidth="1"/>
    <col min="6" max="6" width="14.42578125" customWidth="1"/>
    <col min="7" max="7" width="0.85546875" customWidth="1"/>
    <col min="8" max="9" width="13" customWidth="1"/>
    <col min="10" max="10" width="12.7109375" customWidth="1"/>
    <col min="11" max="11" width="13" customWidth="1"/>
    <col min="12" max="12" width="14" customWidth="1"/>
    <col min="13" max="13" width="0.85546875" customWidth="1"/>
  </cols>
  <sheetData>
    <row r="1" spans="1:13" ht="42.75" customHeight="1" thickTop="1" thickBot="1">
      <c r="A1" s="121" t="s">
        <v>100</v>
      </c>
      <c r="B1" s="1"/>
      <c r="C1" s="1"/>
      <c r="D1" s="1"/>
      <c r="E1" s="1"/>
      <c r="F1" s="1"/>
      <c r="G1" s="1"/>
      <c r="H1" s="2" t="s">
        <v>0</v>
      </c>
      <c r="I1" s="3"/>
      <c r="J1" s="1"/>
      <c r="K1" s="1"/>
      <c r="L1" s="1"/>
      <c r="M1" s="4"/>
    </row>
    <row r="2" spans="1:13" ht="12.75" customHeight="1">
      <c r="A2" s="10"/>
      <c r="B2" s="11"/>
      <c r="C2" s="11"/>
      <c r="D2" s="11"/>
      <c r="E2" s="11"/>
      <c r="F2" s="12"/>
      <c r="G2" s="11"/>
      <c r="H2" s="12"/>
      <c r="I2" s="12"/>
      <c r="J2" s="11"/>
      <c r="K2" s="11"/>
      <c r="L2" s="11"/>
      <c r="M2" s="13"/>
    </row>
    <row r="3" spans="1:13" ht="16.5" customHeight="1">
      <c r="A3" s="10"/>
      <c r="B3" s="14" t="s">
        <v>1</v>
      </c>
      <c r="C3" s="14"/>
      <c r="D3" s="14"/>
      <c r="E3" s="14"/>
      <c r="F3" s="15" t="s">
        <v>99</v>
      </c>
      <c r="G3" s="16"/>
      <c r="H3" s="17"/>
      <c r="I3" s="17"/>
      <c r="J3" s="18"/>
      <c r="K3" s="19" t="s">
        <v>2</v>
      </c>
      <c r="L3" s="22"/>
      <c r="M3" s="13"/>
    </row>
    <row r="4" spans="1:13" ht="16.5" customHeight="1">
      <c r="A4" s="10"/>
      <c r="B4" s="14" t="s">
        <v>3</v>
      </c>
      <c r="C4" s="14"/>
      <c r="D4" s="14"/>
      <c r="E4" s="14"/>
      <c r="F4" s="15" t="s">
        <v>101</v>
      </c>
      <c r="G4" s="16"/>
      <c r="H4" s="17"/>
      <c r="I4" s="17"/>
      <c r="J4" s="18"/>
      <c r="K4" s="19"/>
      <c r="L4" s="93"/>
      <c r="M4" s="13"/>
    </row>
    <row r="5" spans="1:13" ht="12.75" customHeight="1">
      <c r="A5" s="10"/>
      <c r="B5" s="14"/>
      <c r="C5" s="14"/>
      <c r="D5" s="14"/>
      <c r="E5" s="14"/>
      <c r="F5" s="12"/>
      <c r="G5" s="11"/>
      <c r="H5" s="12"/>
      <c r="I5" s="12"/>
      <c r="J5" s="11"/>
      <c r="K5" s="11"/>
      <c r="L5" s="12"/>
      <c r="M5" s="13"/>
    </row>
    <row r="6" spans="1:13" ht="16.5" customHeight="1">
      <c r="A6" s="10"/>
      <c r="B6" s="14" t="s">
        <v>4</v>
      </c>
      <c r="C6" s="14"/>
      <c r="D6" s="21"/>
      <c r="E6" s="21"/>
      <c r="F6" s="15" t="s">
        <v>102</v>
      </c>
      <c r="G6" s="17"/>
      <c r="H6" s="17"/>
      <c r="I6" s="17"/>
      <c r="J6" s="18"/>
      <c r="K6" s="19" t="s">
        <v>6</v>
      </c>
      <c r="L6" s="22"/>
      <c r="M6" s="13"/>
    </row>
    <row r="7" spans="1:13" ht="16.5" customHeight="1">
      <c r="A7" s="10"/>
      <c r="B7" s="14" t="s">
        <v>7</v>
      </c>
      <c r="C7" s="21"/>
      <c r="D7" s="21"/>
      <c r="E7" s="21"/>
      <c r="F7" s="15"/>
      <c r="G7" s="16"/>
      <c r="H7" s="17"/>
      <c r="I7" s="17"/>
      <c r="J7" s="18"/>
      <c r="K7" s="23" t="s">
        <v>8</v>
      </c>
      <c r="L7" s="22"/>
      <c r="M7" s="13"/>
    </row>
    <row r="8" spans="1:13" ht="16.5" customHeight="1">
      <c r="A8" s="10"/>
      <c r="B8" s="14"/>
      <c r="C8" s="14"/>
      <c r="D8" s="14"/>
      <c r="E8" s="14"/>
      <c r="F8" s="15" t="s">
        <v>103</v>
      </c>
      <c r="G8" s="17"/>
      <c r="H8" s="17"/>
      <c r="I8" s="17"/>
      <c r="J8" s="18"/>
      <c r="K8" s="24"/>
      <c r="L8" s="12"/>
      <c r="M8" s="13"/>
    </row>
    <row r="9" spans="1:13" ht="12.75" customHeight="1" thickBot="1">
      <c r="A9" s="25"/>
      <c r="B9" s="26"/>
      <c r="C9" s="26"/>
      <c r="D9" s="26"/>
      <c r="E9" s="26"/>
      <c r="F9" s="26"/>
      <c r="G9" s="26"/>
      <c r="H9" s="27"/>
      <c r="I9" s="27"/>
      <c r="J9" s="26"/>
      <c r="K9" s="27"/>
      <c r="L9" s="27"/>
      <c r="M9" s="28"/>
    </row>
    <row r="10" spans="1:13" ht="29.25" customHeight="1" thickBot="1">
      <c r="A10" s="29"/>
      <c r="B10" s="30"/>
      <c r="C10" s="30"/>
      <c r="D10" s="30"/>
      <c r="E10" s="30"/>
      <c r="F10" s="129"/>
      <c r="G10" s="30"/>
      <c r="H10" s="129" t="s">
        <v>104</v>
      </c>
      <c r="I10" s="31"/>
      <c r="J10" s="32"/>
      <c r="K10" s="31"/>
      <c r="L10" s="31"/>
      <c r="M10" s="33"/>
    </row>
    <row r="11" spans="1:13" ht="16.5" customHeight="1">
      <c r="A11" s="140" t="s">
        <v>9</v>
      </c>
      <c r="B11" s="34" t="s">
        <v>10</v>
      </c>
      <c r="C11" s="35" t="s">
        <v>11</v>
      </c>
      <c r="D11" s="36"/>
      <c r="E11" s="36"/>
      <c r="F11" s="37"/>
      <c r="G11" s="38"/>
      <c r="H11" s="39" t="s">
        <v>12</v>
      </c>
      <c r="I11" s="40"/>
      <c r="J11" s="41"/>
      <c r="K11" s="42" t="s">
        <v>13</v>
      </c>
      <c r="L11" s="43" t="s">
        <v>14</v>
      </c>
      <c r="M11" s="44"/>
    </row>
    <row r="12" spans="1:13" ht="16.5" customHeight="1">
      <c r="A12" s="141" t="s">
        <v>15</v>
      </c>
      <c r="B12" s="45"/>
      <c r="C12" s="46"/>
      <c r="D12" s="47"/>
      <c r="E12" s="47"/>
      <c r="F12" s="48"/>
      <c r="G12" s="49"/>
      <c r="H12" s="50" t="s">
        <v>16</v>
      </c>
      <c r="I12" s="51" t="s">
        <v>17</v>
      </c>
      <c r="J12" s="51" t="s">
        <v>18</v>
      </c>
      <c r="K12" s="52" t="s">
        <v>19</v>
      </c>
      <c r="L12" s="53" t="s">
        <v>20</v>
      </c>
      <c r="M12" s="54"/>
    </row>
    <row r="13" spans="1:13" ht="16.5" customHeight="1">
      <c r="A13" s="55">
        <v>1</v>
      </c>
      <c r="B13" s="50" t="s">
        <v>21</v>
      </c>
      <c r="C13" s="56" t="s">
        <v>22</v>
      </c>
      <c r="D13" s="16"/>
      <c r="E13" s="16"/>
      <c r="F13" s="17"/>
      <c r="G13" s="18"/>
      <c r="H13" s="143">
        <f>SUM(Zoznam!V$8:V$10)</f>
        <v>0</v>
      </c>
      <c r="I13" s="144">
        <f>SUM(Zoznam!W$8:W$10)</f>
        <v>0</v>
      </c>
      <c r="J13" s="144">
        <f>H13+I13</f>
        <v>0</v>
      </c>
      <c r="K13" s="144">
        <f>SUM(Zoznam!X$8:X$10)</f>
        <v>0</v>
      </c>
      <c r="L13" s="145">
        <f>J13+K13</f>
        <v>0</v>
      </c>
      <c r="M13" s="5"/>
    </row>
    <row r="14" spans="1:13" ht="16.5" customHeight="1">
      <c r="A14" s="55">
        <v>2</v>
      </c>
      <c r="B14" s="19" t="s">
        <v>23</v>
      </c>
      <c r="C14" s="56" t="s">
        <v>24</v>
      </c>
      <c r="D14" s="16"/>
      <c r="E14" s="16"/>
      <c r="F14" s="16"/>
      <c r="G14" s="18"/>
      <c r="H14" s="143">
        <f>H15+H16</f>
        <v>0</v>
      </c>
      <c r="I14" s="144">
        <f>I15+I16</f>
        <v>0</v>
      </c>
      <c r="J14" s="144">
        <f t="shared" ref="J14:J28" si="0">H14+I14</f>
        <v>0</v>
      </c>
      <c r="K14" s="144">
        <f>K15+K16</f>
        <v>0</v>
      </c>
      <c r="L14" s="145">
        <f t="shared" ref="L14:L28" si="1">J14+K14</f>
        <v>0</v>
      </c>
      <c r="M14" s="5"/>
    </row>
    <row r="15" spans="1:13" ht="16.5" customHeight="1">
      <c r="A15" s="55">
        <v>3</v>
      </c>
      <c r="B15" s="19"/>
      <c r="C15" s="56"/>
      <c r="D15" s="16" t="s">
        <v>25</v>
      </c>
      <c r="E15" s="16"/>
      <c r="F15" s="17" t="s">
        <v>26</v>
      </c>
      <c r="G15" s="18"/>
      <c r="H15" s="143">
        <f>SUM(Zoznam!Y$8:Y$10)</f>
        <v>0</v>
      </c>
      <c r="I15" s="144">
        <f>SUM(Zoznam!Z$8:Z$10)</f>
        <v>0</v>
      </c>
      <c r="J15" s="144">
        <f t="shared" si="0"/>
        <v>0</v>
      </c>
      <c r="K15" s="144">
        <f>SUM(Zoznam!AA$8:AA$10)</f>
        <v>0</v>
      </c>
      <c r="L15" s="146">
        <f t="shared" si="1"/>
        <v>0</v>
      </c>
      <c r="M15" s="6"/>
    </row>
    <row r="16" spans="1:13" ht="16.5" customHeight="1">
      <c r="A16" s="55">
        <v>4</v>
      </c>
      <c r="B16" s="19"/>
      <c r="C16" s="56"/>
      <c r="D16" s="16"/>
      <c r="F16" s="16" t="s">
        <v>27</v>
      </c>
      <c r="G16" s="18"/>
      <c r="H16" s="147">
        <f>SUM(Zoznam!AB$8:AB$10)</f>
        <v>0</v>
      </c>
      <c r="I16" s="144">
        <f>SUM(Zoznam!AC$8:AC$10)</f>
        <v>0</v>
      </c>
      <c r="J16" s="144">
        <f t="shared" si="0"/>
        <v>0</v>
      </c>
      <c r="K16" s="144">
        <f>SUM(Zoznam!AD$8:AD$10)</f>
        <v>0</v>
      </c>
      <c r="L16" s="146">
        <f t="shared" si="1"/>
        <v>0</v>
      </c>
      <c r="M16" s="6"/>
    </row>
    <row r="17" spans="1:13" ht="16.5" customHeight="1">
      <c r="A17" s="55">
        <v>5</v>
      </c>
      <c r="B17" s="57" t="s">
        <v>28</v>
      </c>
      <c r="C17" s="56" t="s">
        <v>29</v>
      </c>
      <c r="D17" s="16"/>
      <c r="E17" s="16"/>
      <c r="F17" s="16"/>
      <c r="G17" s="18"/>
      <c r="H17" s="147">
        <v>0</v>
      </c>
      <c r="I17" s="144">
        <f>I18+I19</f>
        <v>0</v>
      </c>
      <c r="J17" s="144">
        <f t="shared" si="0"/>
        <v>0</v>
      </c>
      <c r="K17" s="144">
        <f>K18+K19</f>
        <v>0</v>
      </c>
      <c r="L17" s="145">
        <f t="shared" si="1"/>
        <v>0</v>
      </c>
      <c r="M17" s="5"/>
    </row>
    <row r="18" spans="1:13" ht="16.5" customHeight="1">
      <c r="A18" s="55">
        <v>6</v>
      </c>
      <c r="B18" s="58"/>
      <c r="C18" s="56"/>
      <c r="D18" s="16" t="s">
        <v>25</v>
      </c>
      <c r="E18" s="16"/>
      <c r="F18" s="16" t="s">
        <v>30</v>
      </c>
      <c r="G18" s="18"/>
      <c r="H18" s="147">
        <v>0</v>
      </c>
      <c r="I18" s="144">
        <f>SUM(Zoznam!AF$8:AF$10)</f>
        <v>0</v>
      </c>
      <c r="J18" s="144">
        <f t="shared" si="0"/>
        <v>0</v>
      </c>
      <c r="K18" s="144">
        <f>SUM(Zoznam!AG$8:AG$10)</f>
        <v>0</v>
      </c>
      <c r="L18" s="145">
        <f t="shared" si="1"/>
        <v>0</v>
      </c>
      <c r="M18" s="6"/>
    </row>
    <row r="19" spans="1:13" ht="16.5" customHeight="1">
      <c r="A19" s="55">
        <v>7</v>
      </c>
      <c r="B19" s="59"/>
      <c r="C19" s="56"/>
      <c r="D19" s="16"/>
      <c r="F19" s="16" t="s">
        <v>31</v>
      </c>
      <c r="G19" s="18"/>
      <c r="H19" s="147">
        <f>SUM(Zoznam!AH$8:AH$10)</f>
        <v>0</v>
      </c>
      <c r="I19" s="144">
        <f>SUM(Zoznam!AI$8:AI$10)</f>
        <v>0</v>
      </c>
      <c r="J19" s="144">
        <f t="shared" si="0"/>
        <v>0</v>
      </c>
      <c r="K19" s="144">
        <f>SUM(Zoznam!AJ$8:AJ$10)</f>
        <v>0</v>
      </c>
      <c r="L19" s="145">
        <f t="shared" si="1"/>
        <v>0</v>
      </c>
      <c r="M19" s="6"/>
    </row>
    <row r="20" spans="1:13" ht="16.5" customHeight="1">
      <c r="A20" s="55">
        <v>8</v>
      </c>
      <c r="B20" s="50" t="s">
        <v>32</v>
      </c>
      <c r="C20" s="56" t="s">
        <v>33</v>
      </c>
      <c r="D20" s="16"/>
      <c r="E20" s="16"/>
      <c r="F20" s="16"/>
      <c r="G20" s="18"/>
      <c r="H20" s="147">
        <f>SUM(Zoznam!AK$8:AK$10)</f>
        <v>0</v>
      </c>
      <c r="I20" s="144">
        <f>SUM(Zoznam!AL$8:AL$10)</f>
        <v>0</v>
      </c>
      <c r="J20" s="144">
        <f t="shared" si="0"/>
        <v>0</v>
      </c>
      <c r="K20" s="144">
        <f>SUM(Zoznam!AM$8:AM$10)</f>
        <v>0</v>
      </c>
      <c r="L20" s="145">
        <f>J20+K20</f>
        <v>0</v>
      </c>
      <c r="M20" s="111"/>
    </row>
    <row r="21" spans="1:13" ht="16.5" customHeight="1">
      <c r="A21" s="55">
        <v>9</v>
      </c>
      <c r="B21" s="50" t="s">
        <v>34</v>
      </c>
      <c r="C21" s="56" t="s">
        <v>35</v>
      </c>
      <c r="D21" s="16"/>
      <c r="E21" s="16"/>
      <c r="F21" s="16"/>
      <c r="G21" s="18"/>
      <c r="H21" s="147">
        <f>SUM(Zoznam!AN$8:AN$10)</f>
        <v>0</v>
      </c>
      <c r="I21" s="144">
        <f>SUM(Zoznam!AO$8:AO$10)</f>
        <v>0</v>
      </c>
      <c r="J21" s="144">
        <f t="shared" si="0"/>
        <v>0</v>
      </c>
      <c r="K21" s="144">
        <f>SUM(Zoznam!AP$8:AP$10)</f>
        <v>0</v>
      </c>
      <c r="L21" s="145">
        <f t="shared" si="1"/>
        <v>0</v>
      </c>
      <c r="M21" s="111"/>
    </row>
    <row r="22" spans="1:13" ht="16.5" customHeight="1">
      <c r="A22" s="55">
        <v>10</v>
      </c>
      <c r="B22" s="50" t="s">
        <v>36</v>
      </c>
      <c r="C22" s="56" t="s">
        <v>37</v>
      </c>
      <c r="D22" s="16"/>
      <c r="E22" s="16"/>
      <c r="F22" s="16"/>
      <c r="G22" s="18"/>
      <c r="H22" s="147">
        <f>SUM(Zoznam!AQ$8:AQ$10)</f>
        <v>0</v>
      </c>
      <c r="I22" s="144">
        <f>SUM(Zoznam!AR$8:AR$10)</f>
        <v>0</v>
      </c>
      <c r="J22" s="144">
        <f t="shared" si="0"/>
        <v>0</v>
      </c>
      <c r="K22" s="144">
        <f>SUM(Zoznam!AS$8:AS$10)</f>
        <v>0</v>
      </c>
      <c r="L22" s="145">
        <f t="shared" si="1"/>
        <v>0</v>
      </c>
      <c r="M22" s="111"/>
    </row>
    <row r="23" spans="1:13" ht="16.5" customHeight="1">
      <c r="A23" s="55">
        <v>11</v>
      </c>
      <c r="B23" s="50" t="s">
        <v>38</v>
      </c>
      <c r="C23" s="56" t="s">
        <v>39</v>
      </c>
      <c r="D23" s="16"/>
      <c r="E23" s="16"/>
      <c r="F23" s="16"/>
      <c r="G23" s="18"/>
      <c r="H23" s="147">
        <f>SUM(Zoznam!AT$8:AT$10)</f>
        <v>0</v>
      </c>
      <c r="I23" s="144">
        <f>SUM(Zoznam!AU$8:AU$10)</f>
        <v>0</v>
      </c>
      <c r="J23" s="144">
        <f t="shared" si="0"/>
        <v>0</v>
      </c>
      <c r="K23" s="144">
        <f>SUM(Zoznam!AV$8:AV$10)</f>
        <v>0</v>
      </c>
      <c r="L23" s="145">
        <f t="shared" si="1"/>
        <v>0</v>
      </c>
      <c r="M23" s="5"/>
    </row>
    <row r="24" spans="1:13" ht="16.5" customHeight="1">
      <c r="A24" s="55">
        <v>12</v>
      </c>
      <c r="B24" s="50" t="s">
        <v>40</v>
      </c>
      <c r="C24" s="56" t="s">
        <v>41</v>
      </c>
      <c r="D24" s="16"/>
      <c r="E24" s="16"/>
      <c r="F24" s="16"/>
      <c r="G24" s="18"/>
      <c r="H24" s="147">
        <f>SUM(Zoznam!AW$8:AW$10)</f>
        <v>0</v>
      </c>
      <c r="I24" s="144">
        <f>SUM(Zoznam!AX$8:AX$10)</f>
        <v>0</v>
      </c>
      <c r="J24" s="144">
        <f t="shared" si="0"/>
        <v>0</v>
      </c>
      <c r="K24" s="144">
        <f>SUM(Zoznam!AY$8:AY$10)</f>
        <v>0</v>
      </c>
      <c r="L24" s="145">
        <f t="shared" si="1"/>
        <v>0</v>
      </c>
      <c r="M24" s="5"/>
    </row>
    <row r="25" spans="1:13" ht="16.5" customHeight="1">
      <c r="A25" s="55">
        <v>13</v>
      </c>
      <c r="B25" s="50" t="s">
        <v>42</v>
      </c>
      <c r="C25" s="56" t="s">
        <v>43</v>
      </c>
      <c r="D25" s="16"/>
      <c r="E25" s="16"/>
      <c r="F25" s="16"/>
      <c r="G25" s="18"/>
      <c r="H25" s="147">
        <f>SUM(Zoznam!AZ$8:AZ$10)</f>
        <v>0</v>
      </c>
      <c r="I25" s="144">
        <f>SUM(Zoznam!BA$8:BA$10)</f>
        <v>0</v>
      </c>
      <c r="J25" s="144">
        <f t="shared" si="0"/>
        <v>0</v>
      </c>
      <c r="K25" s="144">
        <f>SUM(Zoznam!BB$8:BB$10)</f>
        <v>0</v>
      </c>
      <c r="L25" s="145">
        <f t="shared" si="1"/>
        <v>0</v>
      </c>
      <c r="M25" s="5"/>
    </row>
    <row r="26" spans="1:13" ht="16.5" customHeight="1">
      <c r="A26" s="55">
        <v>14</v>
      </c>
      <c r="B26" s="50" t="s">
        <v>44</v>
      </c>
      <c r="C26" s="56" t="s">
        <v>45</v>
      </c>
      <c r="D26" s="16"/>
      <c r="E26" s="16"/>
      <c r="F26" s="16"/>
      <c r="G26" s="18"/>
      <c r="H26" s="147">
        <f>SUM(Zoznam!BC$8:BC$10)</f>
        <v>0</v>
      </c>
      <c r="I26" s="144">
        <f>SUM(Zoznam!BD$8:BD$10)</f>
        <v>0</v>
      </c>
      <c r="J26" s="144">
        <f t="shared" si="0"/>
        <v>0</v>
      </c>
      <c r="K26" s="144">
        <f>SUM(Zoznam!BE$8:BE$10)</f>
        <v>0</v>
      </c>
      <c r="L26" s="145">
        <f t="shared" si="1"/>
        <v>0</v>
      </c>
      <c r="M26" s="5"/>
    </row>
    <row r="27" spans="1:13" ht="16.5" customHeight="1">
      <c r="A27" s="55">
        <v>15</v>
      </c>
      <c r="B27" s="50" t="s">
        <v>46</v>
      </c>
      <c r="C27" s="56" t="s">
        <v>47</v>
      </c>
      <c r="D27" s="16"/>
      <c r="E27" s="16"/>
      <c r="F27" s="16"/>
      <c r="G27" s="18"/>
      <c r="H27" s="147">
        <f>SUM(Zoznam!BF$8:BF$10)</f>
        <v>0</v>
      </c>
      <c r="I27" s="144">
        <f>SUM(Zoznam!BG$8:BG$10)</f>
        <v>0</v>
      </c>
      <c r="J27" s="144">
        <f t="shared" si="0"/>
        <v>0</v>
      </c>
      <c r="K27" s="144">
        <f>SUM(Zoznam!BH$8:BH$10)</f>
        <v>0</v>
      </c>
      <c r="L27" s="145">
        <f t="shared" si="1"/>
        <v>0</v>
      </c>
      <c r="M27" s="5"/>
    </row>
    <row r="28" spans="1:13" ht="16.5" customHeight="1">
      <c r="A28" s="55">
        <v>16</v>
      </c>
      <c r="B28" s="50" t="s">
        <v>48</v>
      </c>
      <c r="C28" s="56" t="s">
        <v>49</v>
      </c>
      <c r="D28" s="16"/>
      <c r="E28" s="16"/>
      <c r="F28" s="16"/>
      <c r="G28" s="18"/>
      <c r="H28" s="147">
        <f>SUM(Zoznam!BI$8:BI$10)</f>
        <v>0</v>
      </c>
      <c r="I28" s="144">
        <f>SUM(Zoznam!BJ$8:BJ$10)</f>
        <v>0</v>
      </c>
      <c r="J28" s="144">
        <f t="shared" si="0"/>
        <v>0</v>
      </c>
      <c r="K28" s="144">
        <f>SUM(Zoznam!BK$8:BK$10)</f>
        <v>0</v>
      </c>
      <c r="L28" s="145">
        <f t="shared" si="1"/>
        <v>0</v>
      </c>
      <c r="M28" s="5"/>
    </row>
    <row r="29" spans="1:13" ht="16.5" customHeight="1" thickBot="1">
      <c r="A29" s="114">
        <v>17</v>
      </c>
      <c r="B29" s="115"/>
      <c r="C29" s="116" t="s">
        <v>50</v>
      </c>
      <c r="D29" s="117"/>
      <c r="E29" s="117"/>
      <c r="F29" s="117"/>
      <c r="G29" s="118"/>
      <c r="H29" s="148">
        <f>H13+H14+H17+H20+H21+H22+H23+H24+H25+H26+H27+H28</f>
        <v>0</v>
      </c>
      <c r="I29" s="149">
        <f>I13+I14+I17+I20+I21+I22+I23+I24+I25+I26+I27+I28</f>
        <v>0</v>
      </c>
      <c r="J29" s="149">
        <f>H29+I29</f>
        <v>0</v>
      </c>
      <c r="K29" s="149">
        <f>K13+K14+K17+K20+K21+K22+K23+K24+K25+K26+K27+K28</f>
        <v>0</v>
      </c>
      <c r="L29" s="150">
        <f>J29+K29</f>
        <v>0</v>
      </c>
      <c r="M29" s="120"/>
    </row>
    <row r="30" spans="1:13" ht="16.5" customHeight="1">
      <c r="A30" s="112">
        <v>18</v>
      </c>
      <c r="B30" s="58"/>
      <c r="C30" s="113" t="s">
        <v>51</v>
      </c>
      <c r="D30" s="14"/>
      <c r="E30" s="14"/>
      <c r="F30" s="14"/>
      <c r="G30" s="84"/>
      <c r="H30" s="152">
        <v>0.2</v>
      </c>
      <c r="I30" s="125" t="s">
        <v>52</v>
      </c>
      <c r="J30" s="123">
        <f>L29</f>
        <v>0</v>
      </c>
      <c r="K30" s="63"/>
      <c r="L30" s="123">
        <f>J30*0.2</f>
        <v>0</v>
      </c>
      <c r="M30" s="7"/>
    </row>
    <row r="31" spans="1:13" ht="16.5" customHeight="1" thickBot="1">
      <c r="A31" s="64"/>
      <c r="B31" s="59"/>
      <c r="C31" s="65"/>
      <c r="D31" s="66"/>
      <c r="E31" s="66"/>
      <c r="F31" s="67"/>
      <c r="G31" s="68"/>
      <c r="H31" s="152">
        <v>0</v>
      </c>
      <c r="I31" s="125" t="s">
        <v>52</v>
      </c>
      <c r="J31" s="123">
        <v>0</v>
      </c>
      <c r="K31" s="62"/>
      <c r="L31" s="123">
        <v>0</v>
      </c>
      <c r="M31" s="7"/>
    </row>
    <row r="32" spans="1:13" ht="21.75" customHeight="1" thickTop="1" thickBot="1">
      <c r="A32" s="55">
        <v>19</v>
      </c>
      <c r="B32" s="50"/>
      <c r="C32" s="69" t="s">
        <v>53</v>
      </c>
      <c r="D32" s="70"/>
      <c r="E32" s="70"/>
      <c r="F32" s="71"/>
      <c r="G32" s="70"/>
      <c r="H32" s="62"/>
      <c r="I32" s="62"/>
      <c r="J32" s="72"/>
      <c r="K32" s="73"/>
      <c r="L32" s="124">
        <f>L29+L30+L31</f>
        <v>0</v>
      </c>
      <c r="M32" s="74"/>
    </row>
    <row r="33" spans="1:13" ht="16.5" customHeight="1" thickTop="1">
      <c r="A33" s="75" t="s">
        <v>54</v>
      </c>
      <c r="B33" s="76"/>
      <c r="C33" s="60"/>
      <c r="D33" s="77" t="s">
        <v>105</v>
      </c>
      <c r="E33" s="60"/>
      <c r="F33" s="77"/>
      <c r="G33" s="61"/>
      <c r="H33" s="78" t="s">
        <v>55</v>
      </c>
      <c r="I33" s="79"/>
      <c r="J33" s="80"/>
      <c r="K33" s="81" t="s">
        <v>4</v>
      </c>
      <c r="L33" s="79"/>
      <c r="M33" s="82"/>
    </row>
    <row r="34" spans="1:13" ht="16.5" customHeight="1">
      <c r="A34" s="83" t="s">
        <v>5</v>
      </c>
      <c r="B34" s="23"/>
      <c r="C34" s="20"/>
      <c r="D34" s="20"/>
      <c r="E34" s="21"/>
      <c r="F34" s="21"/>
      <c r="G34" s="84"/>
      <c r="H34" s="85" t="s">
        <v>107</v>
      </c>
      <c r="I34" s="85"/>
      <c r="J34" s="86"/>
      <c r="K34" s="87" t="s">
        <v>102</v>
      </c>
      <c r="L34" s="12"/>
      <c r="M34" s="88"/>
    </row>
    <row r="35" spans="1:13" ht="16.5" customHeight="1">
      <c r="A35" s="119" t="s">
        <v>56</v>
      </c>
      <c r="B35" s="23"/>
      <c r="C35" s="21"/>
      <c r="D35" s="21" t="s">
        <v>106</v>
      </c>
      <c r="E35" s="20"/>
      <c r="F35" s="21"/>
      <c r="G35" s="84"/>
      <c r="H35" s="89" t="s">
        <v>6</v>
      </c>
      <c r="I35" s="85" t="s">
        <v>8</v>
      </c>
      <c r="J35" s="85"/>
      <c r="K35" s="87" t="s">
        <v>6</v>
      </c>
      <c r="L35" s="85" t="s">
        <v>8</v>
      </c>
      <c r="M35" s="13"/>
    </row>
    <row r="36" spans="1:13" ht="12.75" customHeight="1">
      <c r="A36" s="90"/>
      <c r="B36" s="91"/>
      <c r="C36" s="20"/>
      <c r="D36" s="21"/>
      <c r="E36" s="20"/>
      <c r="F36" s="21"/>
      <c r="G36" s="84"/>
      <c r="H36" s="122"/>
      <c r="I36" s="20"/>
      <c r="J36" s="85"/>
      <c r="K36" s="122"/>
      <c r="L36" s="20"/>
      <c r="M36" s="13"/>
    </row>
    <row r="37" spans="1:13" ht="16.5" customHeight="1">
      <c r="A37" s="92" t="s">
        <v>7</v>
      </c>
      <c r="B37" s="142"/>
      <c r="C37" s="77"/>
      <c r="D37" s="77"/>
      <c r="E37" s="93"/>
      <c r="F37" s="77"/>
      <c r="G37" s="61"/>
      <c r="H37" s="81" t="s">
        <v>7</v>
      </c>
      <c r="I37" s="94"/>
      <c r="J37" s="80"/>
      <c r="K37" s="95" t="s">
        <v>7</v>
      </c>
      <c r="L37" s="79"/>
      <c r="M37" s="96"/>
    </row>
    <row r="38" spans="1:13" ht="16.5" customHeight="1">
      <c r="A38" s="83" t="s">
        <v>5</v>
      </c>
      <c r="B38" s="23"/>
      <c r="C38" s="20"/>
      <c r="D38" s="20"/>
      <c r="E38" s="21"/>
      <c r="F38" s="21"/>
      <c r="G38" s="97"/>
      <c r="H38" s="87" t="s">
        <v>5</v>
      </c>
      <c r="I38" s="85" t="s">
        <v>103</v>
      </c>
      <c r="J38" s="98"/>
      <c r="K38" s="87" t="s">
        <v>5</v>
      </c>
      <c r="L38" s="12" t="s">
        <v>103</v>
      </c>
      <c r="M38" s="13"/>
    </row>
    <row r="39" spans="1:13" ht="12.75" customHeight="1">
      <c r="A39" s="99"/>
      <c r="B39" s="91"/>
      <c r="C39" s="20"/>
      <c r="D39" s="20"/>
      <c r="E39" s="21"/>
      <c r="F39" s="21"/>
      <c r="G39" s="97"/>
      <c r="H39" s="100" t="s">
        <v>5</v>
      </c>
      <c r="I39" s="101"/>
      <c r="J39" s="102"/>
      <c r="K39" s="100" t="s">
        <v>5</v>
      </c>
      <c r="L39" s="103"/>
      <c r="M39" s="104"/>
    </row>
    <row r="40" spans="1:13" ht="84" customHeight="1">
      <c r="A40" s="105"/>
      <c r="B40" s="19"/>
      <c r="C40" s="60"/>
      <c r="D40" s="60"/>
      <c r="E40" s="60"/>
      <c r="F40" s="77"/>
      <c r="G40" s="61"/>
      <c r="H40" s="89"/>
      <c r="I40" s="12"/>
      <c r="J40" s="86"/>
      <c r="K40" s="89"/>
      <c r="L40" s="12"/>
      <c r="M40" s="13"/>
    </row>
    <row r="41" spans="1:13" ht="18" customHeight="1" thickBot="1">
      <c r="A41" s="8" t="s">
        <v>57</v>
      </c>
      <c r="B41" s="106"/>
      <c r="C41" s="106"/>
      <c r="D41" s="106"/>
      <c r="E41" s="106"/>
      <c r="F41" s="106"/>
      <c r="G41" s="107"/>
      <c r="H41" s="9" t="s">
        <v>57</v>
      </c>
      <c r="I41" s="108"/>
      <c r="J41" s="109"/>
      <c r="K41" s="9" t="s">
        <v>57</v>
      </c>
      <c r="L41" s="108"/>
      <c r="M41" s="110"/>
    </row>
    <row r="42" spans="1:13" ht="12.75" customHeight="1" thickTop="1"/>
  </sheetData>
  <pageMargins left="0.39370078740157477" right="0.19685039370078738" top="0.39370078740157477" bottom="0.39370078740157477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1"/>
  <sheetViews>
    <sheetView showGridLines="0" tabSelected="1" workbookViewId="0">
      <selection activeCell="R12" sqref="R12"/>
    </sheetView>
  </sheetViews>
  <sheetFormatPr defaultRowHeight="12.75"/>
  <cols>
    <col min="1" max="1" width="36.5703125" style="153" customWidth="1"/>
    <col min="2" max="9" width="9.7109375" style="126" hidden="1" customWidth="1"/>
    <col min="10" max="20" width="9.7109375" style="151" customWidth="1"/>
    <col min="21" max="65" width="9.7109375" style="151" hidden="1" customWidth="1"/>
    <col min="66" max="67" width="9.7109375" style="126" customWidth="1"/>
    <col min="68" max="16384" width="9.140625" style="126"/>
  </cols>
  <sheetData>
    <row r="1" spans="1:65" ht="20.25">
      <c r="A1" s="157" t="s">
        <v>108</v>
      </c>
      <c r="O1" s="158" t="s">
        <v>109</v>
      </c>
    </row>
    <row r="2" spans="1:65" s="159" customFormat="1">
      <c r="A2" s="158" t="s">
        <v>110</v>
      </c>
      <c r="C2" s="158" t="s">
        <v>109</v>
      </c>
      <c r="E2" s="160"/>
      <c r="H2" s="160"/>
      <c r="I2" s="161"/>
      <c r="O2" s="158" t="s">
        <v>111</v>
      </c>
      <c r="P2" s="162"/>
      <c r="Q2" s="162"/>
      <c r="X2" s="163" t="s">
        <v>112</v>
      </c>
      <c r="Y2" s="164" t="s">
        <v>113</v>
      </c>
      <c r="Z2" s="163" t="s">
        <v>114</v>
      </c>
      <c r="AA2" s="163" t="s">
        <v>115</v>
      </c>
      <c r="AB2" s="163" t="s">
        <v>116</v>
      </c>
    </row>
    <row r="3" spans="1:65" s="159" customFormat="1">
      <c r="A3" s="158" t="s">
        <v>117</v>
      </c>
      <c r="C3" s="158" t="s">
        <v>111</v>
      </c>
      <c r="E3" s="160"/>
      <c r="F3" s="165"/>
      <c r="H3" s="160"/>
      <c r="I3" s="161"/>
      <c r="O3" s="158" t="s">
        <v>118</v>
      </c>
      <c r="P3" s="162"/>
      <c r="Q3" s="162"/>
      <c r="X3" s="163" t="s">
        <v>119</v>
      </c>
      <c r="Y3" s="166" t="s">
        <v>120</v>
      </c>
      <c r="Z3" s="166" t="s">
        <v>121</v>
      </c>
      <c r="AA3" s="166"/>
      <c r="AB3" s="167"/>
    </row>
    <row r="4" spans="1:65" s="159" customFormat="1">
      <c r="A4" s="158" t="s">
        <v>122</v>
      </c>
      <c r="C4" s="158" t="s">
        <v>118</v>
      </c>
      <c r="E4" s="160"/>
      <c r="H4" s="160"/>
      <c r="I4" s="161"/>
      <c r="O4" s="162"/>
      <c r="P4" s="162"/>
      <c r="Q4" s="162"/>
      <c r="X4" s="163" t="s">
        <v>123</v>
      </c>
      <c r="Y4" s="166" t="s">
        <v>124</v>
      </c>
      <c r="Z4" s="166" t="s">
        <v>121</v>
      </c>
      <c r="AA4" s="166" t="s">
        <v>125</v>
      </c>
      <c r="AB4" s="167" t="s">
        <v>126</v>
      </c>
    </row>
    <row r="5" spans="1:65" ht="9" customHeight="1" thickBot="1">
      <c r="A5" s="157"/>
    </row>
    <row r="6" spans="1:65" s="127" customFormat="1" ht="26.25" thickTop="1">
      <c r="A6" s="139" t="s">
        <v>58</v>
      </c>
      <c r="B6" s="131" t="s">
        <v>59</v>
      </c>
      <c r="C6" s="131"/>
      <c r="D6" s="131" t="s">
        <v>60</v>
      </c>
      <c r="E6" s="131"/>
      <c r="F6" s="131" t="s">
        <v>61</v>
      </c>
      <c r="G6" s="131"/>
      <c r="H6" s="131" t="s">
        <v>62</v>
      </c>
      <c r="I6" s="131"/>
      <c r="J6" s="131" t="s">
        <v>63</v>
      </c>
      <c r="K6" s="131"/>
      <c r="L6" s="130" t="s">
        <v>64</v>
      </c>
      <c r="M6" s="130" t="s">
        <v>65</v>
      </c>
      <c r="N6" s="130" t="s">
        <v>66</v>
      </c>
      <c r="O6" s="130" t="s">
        <v>67</v>
      </c>
      <c r="P6" s="130" t="s">
        <v>68</v>
      </c>
      <c r="Q6" s="130" t="s">
        <v>69</v>
      </c>
      <c r="R6" s="130" t="s">
        <v>70</v>
      </c>
      <c r="S6" s="130" t="s">
        <v>71</v>
      </c>
      <c r="T6" s="130" t="s">
        <v>72</v>
      </c>
      <c r="U6" s="130" t="s">
        <v>73</v>
      </c>
      <c r="V6" s="132" t="s">
        <v>74</v>
      </c>
      <c r="W6" s="132"/>
      <c r="X6" s="132"/>
      <c r="Y6" s="132" t="s">
        <v>75</v>
      </c>
      <c r="Z6" s="132"/>
      <c r="AA6" s="132"/>
      <c r="AB6" s="132" t="s">
        <v>76</v>
      </c>
      <c r="AC6" s="132"/>
      <c r="AD6" s="132"/>
      <c r="AE6" s="132" t="s">
        <v>77</v>
      </c>
      <c r="AF6" s="132"/>
      <c r="AG6" s="132"/>
      <c r="AH6" s="132" t="s">
        <v>78</v>
      </c>
      <c r="AI6" s="132"/>
      <c r="AJ6" s="132"/>
      <c r="AK6" s="132" t="s">
        <v>79</v>
      </c>
      <c r="AL6" s="132"/>
      <c r="AM6" s="132"/>
      <c r="AN6" s="132" t="s">
        <v>80</v>
      </c>
      <c r="AO6" s="132"/>
      <c r="AP6" s="132"/>
      <c r="AQ6" s="132" t="s">
        <v>81</v>
      </c>
      <c r="AR6" s="132"/>
      <c r="AS6" s="132"/>
      <c r="AT6" s="132" t="s">
        <v>82</v>
      </c>
      <c r="AU6" s="132"/>
      <c r="AV6" s="132"/>
      <c r="AW6" s="132" t="s">
        <v>83</v>
      </c>
      <c r="AX6" s="132"/>
      <c r="AY6" s="132"/>
      <c r="AZ6" s="132" t="s">
        <v>84</v>
      </c>
      <c r="BA6" s="132"/>
      <c r="BB6" s="132"/>
      <c r="BC6" s="132" t="s">
        <v>85</v>
      </c>
      <c r="BD6" s="132"/>
      <c r="BE6" s="132"/>
      <c r="BF6" s="132" t="s">
        <v>86</v>
      </c>
      <c r="BG6" s="132"/>
      <c r="BH6" s="132"/>
      <c r="BI6" s="132" t="s">
        <v>87</v>
      </c>
      <c r="BJ6" s="132"/>
      <c r="BK6" s="133"/>
      <c r="BL6" s="130" t="s">
        <v>70</v>
      </c>
      <c r="BM6" s="130" t="s">
        <v>71</v>
      </c>
    </row>
    <row r="7" spans="1:65" s="128" customFormat="1" ht="13.5" thickBot="1">
      <c r="A7" s="138"/>
      <c r="B7" s="134" t="s">
        <v>88</v>
      </c>
      <c r="C7" s="134" t="s">
        <v>89</v>
      </c>
      <c r="D7" s="134" t="s">
        <v>88</v>
      </c>
      <c r="E7" s="134" t="s">
        <v>89</v>
      </c>
      <c r="F7" s="134" t="s">
        <v>88</v>
      </c>
      <c r="G7" s="134" t="s">
        <v>89</v>
      </c>
      <c r="H7" s="134" t="s">
        <v>88</v>
      </c>
      <c r="I7" s="134" t="s">
        <v>89</v>
      </c>
      <c r="J7" s="134" t="s">
        <v>88</v>
      </c>
      <c r="K7" s="134" t="s">
        <v>89</v>
      </c>
      <c r="L7" s="134"/>
      <c r="M7" s="134"/>
      <c r="N7" s="134"/>
      <c r="O7" s="134"/>
      <c r="P7" s="134"/>
      <c r="Q7" s="134" t="s">
        <v>90</v>
      </c>
      <c r="R7" s="135"/>
      <c r="S7" s="135"/>
      <c r="T7" s="134" t="s">
        <v>90</v>
      </c>
      <c r="U7" s="134"/>
      <c r="V7" s="136" t="s">
        <v>91</v>
      </c>
      <c r="W7" s="136" t="s">
        <v>92</v>
      </c>
      <c r="X7" s="136" t="s">
        <v>93</v>
      </c>
      <c r="Y7" s="136" t="s">
        <v>91</v>
      </c>
      <c r="Z7" s="136" t="s">
        <v>92</v>
      </c>
      <c r="AA7" s="136" t="s">
        <v>93</v>
      </c>
      <c r="AB7" s="136" t="s">
        <v>91</v>
      </c>
      <c r="AC7" s="136" t="s">
        <v>92</v>
      </c>
      <c r="AD7" s="136" t="s">
        <v>93</v>
      </c>
      <c r="AE7" s="136" t="s">
        <v>91</v>
      </c>
      <c r="AF7" s="136" t="s">
        <v>92</v>
      </c>
      <c r="AG7" s="136" t="s">
        <v>93</v>
      </c>
      <c r="AH7" s="136" t="s">
        <v>91</v>
      </c>
      <c r="AI7" s="136" t="s">
        <v>92</v>
      </c>
      <c r="AJ7" s="136" t="s">
        <v>93</v>
      </c>
      <c r="AK7" s="136" t="s">
        <v>91</v>
      </c>
      <c r="AL7" s="136" t="s">
        <v>92</v>
      </c>
      <c r="AM7" s="136" t="s">
        <v>93</v>
      </c>
      <c r="AN7" s="136" t="s">
        <v>91</v>
      </c>
      <c r="AO7" s="136" t="s">
        <v>92</v>
      </c>
      <c r="AP7" s="136" t="s">
        <v>93</v>
      </c>
      <c r="AQ7" s="136" t="s">
        <v>91</v>
      </c>
      <c r="AR7" s="136" t="s">
        <v>92</v>
      </c>
      <c r="AS7" s="136" t="s">
        <v>93</v>
      </c>
      <c r="AT7" s="136" t="s">
        <v>91</v>
      </c>
      <c r="AU7" s="136" t="s">
        <v>92</v>
      </c>
      <c r="AV7" s="136" t="s">
        <v>93</v>
      </c>
      <c r="AW7" s="136" t="s">
        <v>91</v>
      </c>
      <c r="AX7" s="136" t="s">
        <v>92</v>
      </c>
      <c r="AY7" s="136" t="s">
        <v>93</v>
      </c>
      <c r="AZ7" s="136" t="s">
        <v>91</v>
      </c>
      <c r="BA7" s="136" t="s">
        <v>92</v>
      </c>
      <c r="BB7" s="136" t="s">
        <v>93</v>
      </c>
      <c r="BC7" s="136" t="s">
        <v>91</v>
      </c>
      <c r="BD7" s="136" t="s">
        <v>92</v>
      </c>
      <c r="BE7" s="136" t="s">
        <v>93</v>
      </c>
      <c r="BF7" s="136" t="s">
        <v>91</v>
      </c>
      <c r="BG7" s="136" t="s">
        <v>92</v>
      </c>
      <c r="BH7" s="136" t="s">
        <v>93</v>
      </c>
      <c r="BI7" s="136" t="s">
        <v>91</v>
      </c>
      <c r="BJ7" s="136" t="s">
        <v>92</v>
      </c>
      <c r="BK7" s="137" t="s">
        <v>93</v>
      </c>
      <c r="BL7" s="135" t="s">
        <v>94</v>
      </c>
      <c r="BM7" s="135" t="s">
        <v>94</v>
      </c>
    </row>
    <row r="8" spans="1:65" ht="13.5" thickTop="1">
      <c r="A8" s="153" t="s">
        <v>95</v>
      </c>
      <c r="B8" s="126">
        <v>0</v>
      </c>
      <c r="C8" s="126">
        <v>0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51">
        <f t="shared" ref="J8:J11" si="0">B8+D8+F8+H8</f>
        <v>0</v>
      </c>
      <c r="K8" s="151">
        <f t="shared" ref="K8:K11" si="1">C8+E8+G8+I8</f>
        <v>0</v>
      </c>
      <c r="L8" s="151">
        <v>0</v>
      </c>
      <c r="M8" s="151">
        <f t="shared" ref="M8:M10" si="2">J8+K8+L8</f>
        <v>0</v>
      </c>
      <c r="N8" s="151">
        <v>0</v>
      </c>
      <c r="O8" s="151">
        <v>0</v>
      </c>
      <c r="P8" s="151">
        <v>0</v>
      </c>
      <c r="Q8" s="151">
        <f t="shared" ref="Q8:Q11" si="3">SUM(M8:P8)</f>
        <v>0</v>
      </c>
      <c r="R8" s="151">
        <v>0</v>
      </c>
      <c r="S8" s="151">
        <v>0</v>
      </c>
      <c r="T8" s="151">
        <f t="shared" ref="T8:T11" si="4">SUM(Q8:S8)</f>
        <v>0</v>
      </c>
      <c r="U8" s="151">
        <v>0</v>
      </c>
      <c r="BL8" s="151">
        <v>0</v>
      </c>
      <c r="BM8" s="151">
        <v>0</v>
      </c>
    </row>
    <row r="9" spans="1:65">
      <c r="A9" s="153" t="s">
        <v>97</v>
      </c>
      <c r="B9" s="126">
        <v>9248.92</v>
      </c>
      <c r="C9" s="126">
        <v>517.34</v>
      </c>
      <c r="D9" s="126">
        <v>11442.94</v>
      </c>
      <c r="E9" s="126">
        <v>5312.64</v>
      </c>
      <c r="F9" s="126">
        <v>5887.4</v>
      </c>
      <c r="G9" s="126">
        <v>0</v>
      </c>
      <c r="H9" s="126">
        <v>0</v>
      </c>
      <c r="I9" s="126">
        <v>0</v>
      </c>
      <c r="J9" s="151">
        <v>0</v>
      </c>
      <c r="K9" s="151">
        <v>0</v>
      </c>
      <c r="L9" s="151">
        <v>0</v>
      </c>
      <c r="M9" s="151">
        <f t="shared" si="2"/>
        <v>0</v>
      </c>
      <c r="N9" s="151">
        <v>0</v>
      </c>
      <c r="O9" s="151">
        <v>0</v>
      </c>
      <c r="P9" s="151">
        <v>0</v>
      </c>
      <c r="Q9" s="151">
        <f t="shared" si="3"/>
        <v>0</v>
      </c>
      <c r="R9" s="151">
        <v>0</v>
      </c>
      <c r="S9" s="151">
        <v>0</v>
      </c>
      <c r="T9" s="151">
        <f t="shared" si="4"/>
        <v>0</v>
      </c>
      <c r="U9" s="151">
        <v>0</v>
      </c>
      <c r="AE9" s="151">
        <v>32409.24</v>
      </c>
      <c r="BL9" s="151">
        <v>32409.24</v>
      </c>
      <c r="BM9" s="151">
        <v>0</v>
      </c>
    </row>
    <row r="10" spans="1:65">
      <c r="A10" s="153" t="s">
        <v>96</v>
      </c>
      <c r="B10" s="126">
        <v>2761.69</v>
      </c>
      <c r="C10" s="126">
        <v>1555.87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51">
        <v>0</v>
      </c>
      <c r="K10" s="151">
        <v>0</v>
      </c>
      <c r="L10" s="151">
        <v>0</v>
      </c>
      <c r="M10" s="151">
        <f t="shared" si="2"/>
        <v>0</v>
      </c>
      <c r="N10" s="151">
        <v>0</v>
      </c>
      <c r="O10" s="151">
        <v>0</v>
      </c>
      <c r="P10" s="151">
        <v>0</v>
      </c>
      <c r="Q10" s="151">
        <f t="shared" si="3"/>
        <v>0</v>
      </c>
      <c r="R10" s="151">
        <v>0</v>
      </c>
      <c r="S10" s="151">
        <v>0</v>
      </c>
      <c r="T10" s="151">
        <f t="shared" si="4"/>
        <v>0</v>
      </c>
      <c r="U10" s="151">
        <v>0</v>
      </c>
      <c r="AE10" s="151">
        <v>4317.5600000000004</v>
      </c>
      <c r="BL10" s="151">
        <v>4317.5600000000004</v>
      </c>
      <c r="BM10" s="151">
        <v>0</v>
      </c>
    </row>
    <row r="11" spans="1:65">
      <c r="A11" s="154" t="s">
        <v>98</v>
      </c>
      <c r="B11" s="155">
        <f t="shared" ref="B11:I11" si="5">SUM(B8:B10)</f>
        <v>12010.61</v>
      </c>
      <c r="C11" s="155">
        <f t="shared" si="5"/>
        <v>2073.21</v>
      </c>
      <c r="D11" s="155">
        <f t="shared" si="5"/>
        <v>11442.94</v>
      </c>
      <c r="E11" s="155">
        <f t="shared" si="5"/>
        <v>5312.64</v>
      </c>
      <c r="F11" s="155">
        <f t="shared" si="5"/>
        <v>5887.4</v>
      </c>
      <c r="G11" s="155">
        <f t="shared" si="5"/>
        <v>0</v>
      </c>
      <c r="H11" s="155">
        <f t="shared" si="5"/>
        <v>0</v>
      </c>
      <c r="I11" s="155">
        <f t="shared" si="5"/>
        <v>0</v>
      </c>
      <c r="J11" s="156">
        <v>0</v>
      </c>
      <c r="K11" s="156">
        <v>0</v>
      </c>
      <c r="L11" s="156">
        <f>SUM(L8:L10)</f>
        <v>0</v>
      </c>
      <c r="M11" s="156">
        <f>SUM(J11:L11)</f>
        <v>0</v>
      </c>
      <c r="N11" s="156">
        <f>SUM(N8:N10)</f>
        <v>0</v>
      </c>
      <c r="O11" s="156">
        <f>SUM(O8:O10)</f>
        <v>0</v>
      </c>
      <c r="P11" s="156">
        <f>SUM(P8:P10)</f>
        <v>0</v>
      </c>
      <c r="Q11" s="156">
        <f t="shared" si="3"/>
        <v>0</v>
      </c>
      <c r="R11" s="156">
        <v>0</v>
      </c>
      <c r="S11" s="156">
        <f>SUM(S8:S10)</f>
        <v>0</v>
      </c>
      <c r="T11" s="156">
        <f t="shared" si="4"/>
        <v>0</v>
      </c>
      <c r="U11" s="156">
        <f t="shared" ref="U11:BM11" si="6">SUM(U8:U10)</f>
        <v>0</v>
      </c>
      <c r="V11" s="156">
        <f t="shared" si="6"/>
        <v>0</v>
      </c>
      <c r="W11" s="156">
        <f t="shared" si="6"/>
        <v>0</v>
      </c>
      <c r="X11" s="156">
        <f t="shared" si="6"/>
        <v>0</v>
      </c>
      <c r="Y11" s="156">
        <f t="shared" si="6"/>
        <v>0</v>
      </c>
      <c r="Z11" s="156">
        <f t="shared" si="6"/>
        <v>0</v>
      </c>
      <c r="AA11" s="156">
        <f t="shared" si="6"/>
        <v>0</v>
      </c>
      <c r="AB11" s="156">
        <f t="shared" si="6"/>
        <v>0</v>
      </c>
      <c r="AC11" s="156">
        <f t="shared" si="6"/>
        <v>0</v>
      </c>
      <c r="AD11" s="156">
        <f t="shared" si="6"/>
        <v>0</v>
      </c>
      <c r="AE11" s="156">
        <f t="shared" si="6"/>
        <v>36726.800000000003</v>
      </c>
      <c r="AF11" s="156">
        <f t="shared" si="6"/>
        <v>0</v>
      </c>
      <c r="AG11" s="156">
        <f t="shared" si="6"/>
        <v>0</v>
      </c>
      <c r="AH11" s="156">
        <f t="shared" si="6"/>
        <v>0</v>
      </c>
      <c r="AI11" s="156">
        <f t="shared" si="6"/>
        <v>0</v>
      </c>
      <c r="AJ11" s="156">
        <f t="shared" si="6"/>
        <v>0</v>
      </c>
      <c r="AK11" s="156">
        <f t="shared" si="6"/>
        <v>0</v>
      </c>
      <c r="AL11" s="156">
        <f t="shared" si="6"/>
        <v>0</v>
      </c>
      <c r="AM11" s="156">
        <f t="shared" si="6"/>
        <v>0</v>
      </c>
      <c r="AN11" s="156">
        <f t="shared" si="6"/>
        <v>0</v>
      </c>
      <c r="AO11" s="156">
        <f t="shared" si="6"/>
        <v>0</v>
      </c>
      <c r="AP11" s="156">
        <f t="shared" si="6"/>
        <v>0</v>
      </c>
      <c r="AQ11" s="156">
        <f t="shared" si="6"/>
        <v>0</v>
      </c>
      <c r="AR11" s="156">
        <f t="shared" si="6"/>
        <v>0</v>
      </c>
      <c r="AS11" s="156">
        <f t="shared" si="6"/>
        <v>0</v>
      </c>
      <c r="AT11" s="156">
        <f t="shared" si="6"/>
        <v>0</v>
      </c>
      <c r="AU11" s="156">
        <f t="shared" si="6"/>
        <v>0</v>
      </c>
      <c r="AV11" s="156">
        <f t="shared" si="6"/>
        <v>0</v>
      </c>
      <c r="AW11" s="156">
        <f t="shared" si="6"/>
        <v>0</v>
      </c>
      <c r="AX11" s="156">
        <f t="shared" si="6"/>
        <v>0</v>
      </c>
      <c r="AY11" s="156">
        <f t="shared" si="6"/>
        <v>0</v>
      </c>
      <c r="AZ11" s="156">
        <f t="shared" si="6"/>
        <v>0</v>
      </c>
      <c r="BA11" s="156">
        <f t="shared" si="6"/>
        <v>0</v>
      </c>
      <c r="BB11" s="156">
        <f t="shared" si="6"/>
        <v>0</v>
      </c>
      <c r="BC11" s="156">
        <f t="shared" si="6"/>
        <v>0</v>
      </c>
      <c r="BD11" s="156">
        <f t="shared" si="6"/>
        <v>0</v>
      </c>
      <c r="BE11" s="156">
        <f t="shared" si="6"/>
        <v>0</v>
      </c>
      <c r="BF11" s="156">
        <f t="shared" si="6"/>
        <v>0</v>
      </c>
      <c r="BG11" s="156">
        <f t="shared" si="6"/>
        <v>0</v>
      </c>
      <c r="BH11" s="156">
        <f t="shared" si="6"/>
        <v>0</v>
      </c>
      <c r="BI11" s="156">
        <f t="shared" si="6"/>
        <v>0</v>
      </c>
      <c r="BJ11" s="156">
        <f t="shared" si="6"/>
        <v>0</v>
      </c>
      <c r="BK11" s="156">
        <f t="shared" si="6"/>
        <v>0</v>
      </c>
      <c r="BL11" s="156">
        <f t="shared" si="6"/>
        <v>36726.800000000003</v>
      </c>
      <c r="BM11" s="156">
        <f t="shared" si="6"/>
        <v>0</v>
      </c>
    </row>
  </sheetData>
  <pageMargins left="0.18" right="0.28999999999999998" top="1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Suhrnny list</vt:lpstr>
      <vt:lpstr>Zoznam</vt:lpstr>
      <vt:lpstr>'Suhrnny list'!Oblasť_tlače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Používateľ systému Windows</cp:lastModifiedBy>
  <cp:lastPrinted>2000-04-20T06:34:41Z</cp:lastPrinted>
  <dcterms:created xsi:type="dcterms:W3CDTF">1999-12-15T15:06:57Z</dcterms:created>
  <dcterms:modified xsi:type="dcterms:W3CDTF">2019-07-10T09:58:20Z</dcterms:modified>
</cp:coreProperties>
</file>